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2.予約申込書\"/>
    </mc:Choice>
  </mc:AlternateContent>
  <xr:revisionPtr revIDLastSave="0" documentId="13_ncr:1_{64DE43B8-9806-4C02-B851-7514D8B5EB6A}" xr6:coauthVersionLast="47" xr6:coauthVersionMax="47" xr10:uidLastSave="{00000000-0000-0000-0000-000000000000}"/>
  <workbookProtection workbookAlgorithmName="SHA-512" workbookHashValue="Og8VJ/nJkOL5udwsC+JTM2D20i/EEL5tbFDG7/85T9qxI77G8+bge7mrakKiBiCi88rxvp76zBk5W8U89Ej9PA==" workbookSaltValue="8616lNvUJ5ww4jRDs35t8Q==" workbookSpinCount="100000" lockStructure="1"/>
  <bookViews>
    <workbookView xWindow="-120" yWindow="-120" windowWidth="20730" windowHeight="11160" xr2:uid="{942668C9-127A-4DEE-88ED-9C06C9AD8426}"/>
  </bookViews>
  <sheets>
    <sheet name="４月入場分" sheetId="4" r:id="rId1"/>
    <sheet name="プルダウン" sheetId="5" state="hidden" r:id="rId2"/>
    <sheet name="募集日時" sheetId="6" state="hidden" r:id="rId3"/>
  </sheets>
  <definedNames>
    <definedName name="_xlnm.Print_Area" localSheetId="0">'４月入場分'!$A$1:$AO$52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30" i="4"/>
  <c r="U29" i="4"/>
  <c r="U28" i="4"/>
  <c r="U27" i="4"/>
  <c r="U26" i="4"/>
  <c r="U25" i="4"/>
  <c r="U24" i="4"/>
  <c r="U23" i="4"/>
  <c r="Q31" i="4"/>
  <c r="Q30" i="4"/>
  <c r="Q29" i="4"/>
  <c r="Q28" i="4"/>
  <c r="Q27" i="4"/>
  <c r="Q26" i="4"/>
  <c r="Q25" i="4"/>
  <c r="Q24" i="4"/>
  <c r="Q23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<sst xmlns="http://schemas.openxmlformats.org/spreadsheetml/2006/main" count="285" uniqueCount="128">
  <si>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</si>
  <si>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</si>
  <si>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</si>
  <si>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</si>
  <si>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</si>
  <si>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</si>
  <si>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</si>
  <si>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</si>
  <si>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</si>
  <si>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</si>
  <si>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</si>
  <si>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</si>
  <si>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</si>
  <si>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</si>
  <si>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</si>
  <si>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</si>
  <si>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</si>
  <si>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</si>
  <si>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</si>
  <si>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</si>
  <si>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</si>
  <si>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</si>
  <si>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</si>
  <si>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</si>
  <si>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</si>
  <si>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</si>
  <si>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</si>
  <si>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</si>
  <si>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</si>
  <si>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</si>
  <si>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</si>
  <si>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</si>
  <si>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</si>
  <si>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</si>
  <si>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</si>
  <si>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</si>
  <si>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</si>
  <si>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</si>
  <si>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</si>
  <si>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</si>
  <si>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</si>
  <si>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</si>
  <si>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</si>
  <si>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</si>
  <si>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</si>
  <si>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</si>
  <si>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</si>
  <si>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</si>
  <si>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</si>
  <si>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</si>
  <si>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</si>
  <si>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</si>
  <si>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</si>
  <si>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</si>
  <si>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</si>
  <si>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</si>
  <si>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</si>
  <si>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</si>
  <si>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</si>
  <si>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</si>
  <si>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</si>
  <si>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</si>
  <si>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</si>
  <si>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</si>
  <si>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</si>
  <si>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</si>
  <si>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</si>
  <si>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</si>
  <si>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</si>
  <si>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</si>
  <si>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</si>
  <si>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</si>
  <si>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</si>
  <si>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</si>
  <si>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</si>
  <si>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</si>
  <si>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</si>
  <si>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</si>
  <si>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</si>
  <si>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</si>
  <si>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</si>
  <si>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</si>
  <si>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</si>
  <si>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</si>
  <si>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</si>
  <si>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</si>
  <si>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</si>
  <si>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</si>
  <si>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</si>
  <si>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</si>
  <si>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</si>
  <si>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</si>
  <si>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</si>
  <si>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</si>
  <si>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</si>
  <si>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</si>
  <si>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</si>
  <si>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</si>
  <si>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</si>
  <si>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</si>
  <si>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</si>
  <si>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</si>
  <si>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</si>
  <si>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</si>
  <si>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</si>
  <si>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</si>
  <si>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</si>
  <si>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</si>
  <si>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</si>
  <si>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</si>
  <si>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</si>
  <si>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</si>
  <si>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</si>
  <si>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</si>
  <si>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</si>
  <si>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</si>
  <si>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</si>
  <si>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</si>
  <si>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</si>
  <si>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</si>
  <si>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</si>
  <si>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</si>
  <si>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夕方</t>
    <rPh sb="0" eb="2">
      <t>ユウガタ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</si>
  <si>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15:00～17:00）
　③ </t>
    </r>
    <r>
      <rPr>
        <b/>
        <sz val="10"/>
        <color theme="1"/>
        <rFont val="HG丸ｺﾞｼｯｸM-PRO"/>
        <family val="3"/>
        <charset val="128"/>
      </rPr>
      <t>夕 方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16:30の伝統芸能上演と17時台の博物館</t>
    </r>
    <r>
      <rPr>
        <b/>
        <sz val="10"/>
        <color theme="1"/>
        <rFont val="HG丸ｺﾞｼｯｸM-PRO"/>
        <family val="3"/>
        <charset val="128"/>
      </rPr>
      <t>を</t>
    </r>
    <r>
      <rPr>
        <sz val="10"/>
        <color theme="1"/>
        <rFont val="HG丸ｺﾞｼｯｸM-PRO"/>
        <family val="3"/>
        <charset val="128"/>
      </rPr>
      <t>予約（標準滞在時間 : 16:00～18:00）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93" eb="97">
      <t>デントウゲイノウ</t>
    </rPh>
    <rPh sb="97" eb="99">
      <t>ジョウエン</t>
    </rPh>
    <rPh sb="109" eb="111">
      <t>ヨヤク</t>
    </rPh>
    <rPh sb="112" eb="114">
      <t>ヒョウジュン</t>
    </rPh>
    <rPh sb="114" eb="116">
      <t>タイザイ</t>
    </rPh>
    <rPh sb="116" eb="118">
      <t>ジカン</t>
    </rPh>
    <phoneticPr fontId="1"/>
  </si>
  <si>
    <t>令和４年度４月入場分　ウポポイ（民族共生象徴空間） 入場予約申込書 （団体用）</t>
    <rPh sb="0" eb="2">
      <t>レイワ</t>
    </rPh>
    <rPh sb="3" eb="5">
      <t>ネンド</t>
    </rPh>
    <rPh sb="6" eb="10">
      <t>ガツニュウジョウブン</t>
    </rPh>
    <rPh sb="16" eb="18">
      <t>ミンゾク</t>
    </rPh>
    <rPh sb="18" eb="20">
      <t>キョウセイ</t>
    </rPh>
    <rPh sb="20" eb="22">
      <t>ショウチョウ</t>
    </rPh>
    <rPh sb="22" eb="24">
      <t>クウカン</t>
    </rPh>
    <rPh sb="26" eb="28">
      <t>ニュウジョウ</t>
    </rPh>
    <rPh sb="28" eb="30">
      <t>ヨヤク</t>
    </rPh>
    <rPh sb="30" eb="33">
      <t>モウシコミショ</t>
    </rPh>
    <rPh sb="35" eb="37">
      <t>ダンタイ</t>
    </rPh>
    <rPh sb="37" eb="38">
      <t>ヨウ</t>
    </rPh>
    <phoneticPr fontId="1"/>
  </si>
  <si>
    <t>午後</t>
    <rPh sb="0" eb="2">
      <t>ゴゴ</t>
    </rPh>
    <phoneticPr fontId="4"/>
  </si>
  <si>
    <t>午前</t>
    <rPh sb="0" eb="2">
      <t>ゴゼン</t>
    </rPh>
    <phoneticPr fontId="4"/>
  </si>
  <si>
    <t>夕方</t>
    <rPh sb="0" eb="2">
      <t>ユウガタ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</si>
</sst>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left" vertical="center" indent="1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19" fillId="2" borderId="27" xfId="0" applyNumberFormat="1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0" fontId="16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topLeftCell="A19" zoomScale="90" zoomScaleNormal="90" zoomScaleSheetLayoutView="90" workbookViewId="0">
      <selection activeCell="AC4" sqref="AC4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06" t="s">
        <v>124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94" t="s">
        <v>84</v>
      </c>
      <c r="B6" s="194"/>
      <c r="C6" s="194"/>
      <c r="D6" s="194"/>
      <c r="E6" s="194"/>
      <c r="F6" s="194"/>
      <c r="G6" s="194"/>
      <c r="H6" s="194"/>
      <c r="I6" s="19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74" t="s">
        <v>0</v>
      </c>
      <c r="AD6" s="274"/>
      <c r="AE6" s="275" t="s">
        <v>1</v>
      </c>
      <c r="AF6" s="275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77" t="s">
        <v>4</v>
      </c>
      <c r="B7" s="278"/>
      <c r="C7" s="278"/>
      <c r="D7" s="279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  <c r="U7" s="302" t="s">
        <v>121</v>
      </c>
      <c r="V7" s="303"/>
      <c r="W7" s="303"/>
      <c r="X7" s="304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11"/>
      <c r="AJ7" s="212"/>
      <c r="AK7" s="212"/>
      <c r="AL7" s="213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80" t="s">
        <v>119</v>
      </c>
      <c r="B8" s="281"/>
      <c r="C8" s="281"/>
      <c r="D8" s="282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5"/>
      <c r="U8" s="305"/>
      <c r="V8" s="306"/>
      <c r="W8" s="306"/>
      <c r="X8" s="307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14"/>
      <c r="AJ8" s="215"/>
      <c r="AK8" s="215"/>
      <c r="AL8" s="216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83" t="s">
        <v>12</v>
      </c>
      <c r="B9" s="284"/>
      <c r="C9" s="284"/>
      <c r="D9" s="285"/>
      <c r="E9" s="98" t="s">
        <v>5</v>
      </c>
      <c r="F9" s="289"/>
      <c r="G9" s="289"/>
      <c r="H9" s="34" t="s">
        <v>6</v>
      </c>
      <c r="I9" s="290"/>
      <c r="J9" s="290"/>
      <c r="K9" s="290"/>
      <c r="L9" s="35"/>
      <c r="M9" s="291" t="s">
        <v>7</v>
      </c>
      <c r="N9" s="292"/>
      <c r="O9" s="168"/>
      <c r="P9" s="169"/>
      <c r="Q9" s="169"/>
      <c r="R9" s="169"/>
      <c r="S9" s="169"/>
      <c r="T9" s="169"/>
      <c r="U9" s="283" t="s">
        <v>18</v>
      </c>
      <c r="V9" s="284"/>
      <c r="W9" s="284"/>
      <c r="X9" s="285"/>
      <c r="Y9" s="299" t="s">
        <v>16</v>
      </c>
      <c r="Z9" s="299"/>
      <c r="AA9" s="300"/>
      <c r="AB9" s="188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86"/>
      <c r="B10" s="287"/>
      <c r="C10" s="287"/>
      <c r="D10" s="288"/>
      <c r="E10" s="276" t="s">
        <v>13</v>
      </c>
      <c r="F10" s="163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  <c r="U10" s="286"/>
      <c r="V10" s="287"/>
      <c r="W10" s="287"/>
      <c r="X10" s="288"/>
      <c r="Y10" s="301" t="s">
        <v>17</v>
      </c>
      <c r="Z10" s="301"/>
      <c r="AA10" s="163"/>
      <c r="AB10" s="191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94" t="s">
        <v>95</v>
      </c>
      <c r="B12" s="194"/>
      <c r="C12" s="194"/>
      <c r="D12" s="194"/>
      <c r="E12" s="194"/>
      <c r="F12" s="194"/>
      <c r="G12" s="194"/>
      <c r="H12" s="194"/>
      <c r="I12" s="19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95" t="s">
        <v>94</v>
      </c>
      <c r="B13" s="196"/>
      <c r="C13" s="196"/>
      <c r="D13" s="196"/>
      <c r="E13" s="196"/>
      <c r="F13" s="196"/>
      <c r="G13" s="196"/>
      <c r="H13" s="19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 t="s">
        <v>93</v>
      </c>
      <c r="Y13" s="219"/>
      <c r="Z13" s="219"/>
      <c r="AA13" s="220"/>
      <c r="AB13" s="180" t="s">
        <v>103</v>
      </c>
      <c r="AC13" s="180"/>
      <c r="AD13" s="180"/>
      <c r="AE13" s="104"/>
      <c r="AF13" s="119" t="s">
        <v>72</v>
      </c>
      <c r="AG13" s="181" t="s">
        <v>104</v>
      </c>
      <c r="AH13" s="182"/>
      <c r="AI13" s="183"/>
      <c r="AJ13" s="221"/>
      <c r="AK13" s="221"/>
      <c r="AL13" s="221"/>
      <c r="AM13" s="221"/>
      <c r="AN13" s="221"/>
      <c r="AO13" s="222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46" t="str">
        <f>IF(BM21&gt;0,"注）人数は20名以上50名以下で申込みしてください。","")</f>
        <v/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94" t="s">
        <v>82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319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95" t="s">
        <v>80</v>
      </c>
      <c r="B17" s="196"/>
      <c r="C17" s="196"/>
      <c r="D17" s="196"/>
      <c r="E17" s="313"/>
      <c r="F17" s="313"/>
      <c r="G17" s="313"/>
      <c r="H17" s="313"/>
      <c r="I17" s="314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51" t="s">
        <v>35</v>
      </c>
      <c r="B19" s="252"/>
      <c r="C19" s="252"/>
      <c r="D19" s="252"/>
      <c r="E19" s="324" t="s">
        <v>36</v>
      </c>
      <c r="F19" s="252"/>
      <c r="G19" s="252"/>
      <c r="H19" s="252"/>
      <c r="I19" s="252"/>
      <c r="J19" s="252"/>
      <c r="K19" s="252"/>
      <c r="L19" s="252"/>
      <c r="M19" s="252"/>
      <c r="N19" s="325"/>
      <c r="O19" s="327" t="s">
        <v>55</v>
      </c>
      <c r="P19" s="328"/>
      <c r="Q19" s="328"/>
      <c r="R19" s="328"/>
      <c r="S19" s="328"/>
      <c r="T19" s="328"/>
      <c r="U19" s="328"/>
      <c r="V19" s="329"/>
      <c r="W19" s="248" t="s">
        <v>37</v>
      </c>
      <c r="X19" s="249"/>
      <c r="Y19" s="249"/>
      <c r="Z19" s="249"/>
      <c r="AA19" s="249"/>
      <c r="AB19" s="249"/>
      <c r="AC19" s="249"/>
      <c r="AD19" s="249"/>
      <c r="AE19" s="249"/>
      <c r="AF19" s="250"/>
      <c r="AG19" s="320" t="s">
        <v>81</v>
      </c>
      <c r="AH19" s="252"/>
      <c r="AI19" s="252"/>
      <c r="AJ19" s="252"/>
      <c r="AK19" s="252"/>
      <c r="AL19" s="252"/>
      <c r="AM19" s="252"/>
      <c r="AN19" s="252"/>
      <c r="AO19" s="321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0.70833333333333337</v>
      </c>
      <c r="AZ19" s="74">
        <v>0.75</v>
      </c>
      <c r="BA19" s="74"/>
      <c r="BB19" s="74"/>
      <c r="BC19" s="74"/>
      <c r="BD19" s="74"/>
      <c r="BE19" s="74"/>
      <c r="BF19" s="74"/>
      <c r="BG19" s="74">
        <v>0.6875</v>
      </c>
      <c r="BH19" s="74">
        <v>0.67361111111111116</v>
      </c>
      <c r="BJ19" s="75"/>
      <c r="BK19" s="65"/>
    </row>
    <row r="20" spans="1:68" s="5" customFormat="1" ht="33.75" customHeight="1" thickBot="1">
      <c r="A20" s="253"/>
      <c r="B20" s="254"/>
      <c r="C20" s="254"/>
      <c r="D20" s="254"/>
      <c r="E20" s="322"/>
      <c r="F20" s="254"/>
      <c r="G20" s="254"/>
      <c r="H20" s="254"/>
      <c r="I20" s="254"/>
      <c r="J20" s="254"/>
      <c r="K20" s="254"/>
      <c r="L20" s="254"/>
      <c r="M20" s="254"/>
      <c r="N20" s="326"/>
      <c r="O20" s="330" t="s">
        <v>54</v>
      </c>
      <c r="P20" s="331"/>
      <c r="Q20" s="331"/>
      <c r="R20" s="332"/>
      <c r="S20" s="256" t="s">
        <v>83</v>
      </c>
      <c r="T20" s="331"/>
      <c r="U20" s="331"/>
      <c r="V20" s="333"/>
      <c r="W20" s="255" t="s">
        <v>48</v>
      </c>
      <c r="X20" s="163"/>
      <c r="Y20" s="162" t="s">
        <v>32</v>
      </c>
      <c r="Z20" s="163"/>
      <c r="AA20" s="256" t="s">
        <v>34</v>
      </c>
      <c r="AB20" s="163"/>
      <c r="AC20" s="162" t="s">
        <v>33</v>
      </c>
      <c r="AD20" s="163"/>
      <c r="AE20" s="162" t="s">
        <v>49</v>
      </c>
      <c r="AF20" s="164"/>
      <c r="AG20" s="322"/>
      <c r="AH20" s="254"/>
      <c r="AI20" s="254"/>
      <c r="AJ20" s="254"/>
      <c r="AK20" s="254"/>
      <c r="AL20" s="254"/>
      <c r="AM20" s="254"/>
      <c r="AN20" s="254"/>
      <c r="AO20" s="323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147" t="s">
        <v>116</v>
      </c>
      <c r="B21" s="148"/>
      <c r="C21" s="148"/>
      <c r="D21" s="149"/>
      <c r="E21" s="150" t="s">
        <v>1</v>
      </c>
      <c r="F21" s="151"/>
      <c r="G21" s="143">
        <v>4</v>
      </c>
      <c r="H21" s="138" t="s">
        <v>2</v>
      </c>
      <c r="I21" s="143">
        <v>4</v>
      </c>
      <c r="J21" s="138" t="s">
        <v>8</v>
      </c>
      <c r="K21" s="143">
        <v>1</v>
      </c>
      <c r="L21" s="139" t="s">
        <v>3</v>
      </c>
      <c r="M21" s="151" t="s">
        <v>71</v>
      </c>
      <c r="N21" s="152"/>
      <c r="O21" s="153" t="s">
        <v>56</v>
      </c>
      <c r="P21" s="154"/>
      <c r="Q21" s="155" t="s">
        <v>117</v>
      </c>
      <c r="R21" s="156"/>
      <c r="S21" s="157" t="s">
        <v>56</v>
      </c>
      <c r="T21" s="154"/>
      <c r="U21" s="154" t="s">
        <v>118</v>
      </c>
      <c r="V21" s="158"/>
      <c r="W21" s="159">
        <v>43</v>
      </c>
      <c r="X21" s="160"/>
      <c r="Y21" s="149">
        <v>3</v>
      </c>
      <c r="Z21" s="160"/>
      <c r="AA21" s="149">
        <v>0</v>
      </c>
      <c r="AB21" s="160"/>
      <c r="AC21" s="149">
        <v>2</v>
      </c>
      <c r="AD21" s="160"/>
      <c r="AE21" s="149">
        <v>48</v>
      </c>
      <c r="AF21" s="161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68" t="s">
        <v>19</v>
      </c>
      <c r="B22" s="269"/>
      <c r="C22" s="269"/>
      <c r="D22" s="270"/>
      <c r="E22" s="315" t="s">
        <v>51</v>
      </c>
      <c r="F22" s="316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317"/>
      <c r="N22" s="318"/>
      <c r="O22" s="334"/>
      <c r="P22" s="335"/>
      <c r="Q22" s="178" t="str">
        <f>IF(OR(M22="",AN22=""),"",IF(O22="有",IF(BF22="NG","不可",IF(M22="午前","11時台",IF(M22="午後","16時台","17時台"))),""))</f>
        <v/>
      </c>
      <c r="R22" s="179"/>
      <c r="S22" s="336"/>
      <c r="T22" s="335"/>
      <c r="U22" s="337" t="str">
        <f>IF(OR(M22="",AN22=""),"",IF(S22="有",IF(BH22="NG","不可",IF(M22="午前","10:30",IF(M22="午後","15:30","16:30"))),""))</f>
        <v/>
      </c>
      <c r="V22" s="338"/>
      <c r="W22" s="308"/>
      <c r="X22" s="309"/>
      <c r="Y22" s="310"/>
      <c r="Z22" s="309"/>
      <c r="AA22" s="310"/>
      <c r="AB22" s="309"/>
      <c r="AC22" s="310"/>
      <c r="AD22" s="309"/>
      <c r="AE22" s="311" t="str">
        <f>IF(SUM(W22:AD22)=0,"",SUM(W22:AD22))</f>
        <v/>
      </c>
      <c r="AF22" s="312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31" t="s">
        <v>20</v>
      </c>
      <c r="B23" s="232"/>
      <c r="C23" s="232"/>
      <c r="D23" s="233"/>
      <c r="E23" s="257" t="s">
        <v>1</v>
      </c>
      <c r="F23" s="258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2"/>
      <c r="N23" s="203"/>
      <c r="O23" s="174"/>
      <c r="P23" s="175"/>
      <c r="Q23" s="178" t="str">
        <f t="shared" ref="Q23:Q31" si="4">IF(OR(M23="",AN23=""),"",IF(O23="有",IF(BF23="NG","不可",IF(M23="午前","11時台",IF(M23="午後","16時台","17時台"))),""))</f>
        <v/>
      </c>
      <c r="R23" s="179"/>
      <c r="S23" s="247"/>
      <c r="T23" s="175"/>
      <c r="U23" s="209" t="str">
        <f t="shared" ref="U23:U31" si="5">IF(OR(M23="",AN23=""),"",IF(S23="有",IF(BH23="NG","不可",IF(M23="午前","10:30",IF(M23="午後","15:30","16:30"))),""))</f>
        <v/>
      </c>
      <c r="V23" s="210"/>
      <c r="W23" s="242"/>
      <c r="X23" s="239"/>
      <c r="Y23" s="238"/>
      <c r="Z23" s="239"/>
      <c r="AA23" s="238"/>
      <c r="AB23" s="239"/>
      <c r="AC23" s="238"/>
      <c r="AD23" s="239"/>
      <c r="AE23" s="240" t="str">
        <f t="shared" ref="AE23:AE31" si="6">IF(SUM(W23:AD23)=0,"",SUM(W23:AD23))</f>
        <v/>
      </c>
      <c r="AF23" s="241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31" t="s">
        <v>21</v>
      </c>
      <c r="B24" s="232"/>
      <c r="C24" s="232"/>
      <c r="D24" s="233"/>
      <c r="E24" s="257" t="s">
        <v>1</v>
      </c>
      <c r="F24" s="258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2"/>
      <c r="N24" s="203"/>
      <c r="O24" s="174"/>
      <c r="P24" s="175"/>
      <c r="Q24" s="178" t="str">
        <f t="shared" si="4"/>
        <v/>
      </c>
      <c r="R24" s="179"/>
      <c r="S24" s="247"/>
      <c r="T24" s="175"/>
      <c r="U24" s="209" t="str">
        <f t="shared" si="5"/>
        <v/>
      </c>
      <c r="V24" s="210"/>
      <c r="W24" s="242"/>
      <c r="X24" s="239"/>
      <c r="Y24" s="238"/>
      <c r="Z24" s="239"/>
      <c r="AA24" s="238"/>
      <c r="AB24" s="239"/>
      <c r="AC24" s="238"/>
      <c r="AD24" s="239"/>
      <c r="AE24" s="240" t="str">
        <f t="shared" si="6"/>
        <v/>
      </c>
      <c r="AF24" s="241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31" t="s">
        <v>22</v>
      </c>
      <c r="B25" s="232"/>
      <c r="C25" s="232"/>
      <c r="D25" s="233"/>
      <c r="E25" s="257" t="s">
        <v>1</v>
      </c>
      <c r="F25" s="258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2"/>
      <c r="N25" s="203"/>
      <c r="O25" s="174"/>
      <c r="P25" s="175"/>
      <c r="Q25" s="178" t="str">
        <f t="shared" si="4"/>
        <v/>
      </c>
      <c r="R25" s="179"/>
      <c r="S25" s="247"/>
      <c r="T25" s="175"/>
      <c r="U25" s="209" t="str">
        <f t="shared" si="5"/>
        <v/>
      </c>
      <c r="V25" s="210"/>
      <c r="W25" s="242"/>
      <c r="X25" s="239"/>
      <c r="Y25" s="238"/>
      <c r="Z25" s="239"/>
      <c r="AA25" s="238"/>
      <c r="AB25" s="239"/>
      <c r="AC25" s="238"/>
      <c r="AD25" s="239"/>
      <c r="AE25" s="240" t="str">
        <f t="shared" si="6"/>
        <v/>
      </c>
      <c r="AF25" s="241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31" t="s">
        <v>23</v>
      </c>
      <c r="B26" s="232"/>
      <c r="C26" s="232"/>
      <c r="D26" s="233"/>
      <c r="E26" s="257" t="s">
        <v>1</v>
      </c>
      <c r="F26" s="258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2"/>
      <c r="N26" s="203"/>
      <c r="O26" s="174"/>
      <c r="P26" s="175"/>
      <c r="Q26" s="178" t="str">
        <f t="shared" si="4"/>
        <v/>
      </c>
      <c r="R26" s="179"/>
      <c r="S26" s="247"/>
      <c r="T26" s="175"/>
      <c r="U26" s="209" t="str">
        <f t="shared" si="5"/>
        <v/>
      </c>
      <c r="V26" s="210"/>
      <c r="W26" s="242"/>
      <c r="X26" s="239"/>
      <c r="Y26" s="238"/>
      <c r="Z26" s="239"/>
      <c r="AA26" s="238"/>
      <c r="AB26" s="239"/>
      <c r="AC26" s="238"/>
      <c r="AD26" s="239"/>
      <c r="AE26" s="240" t="str">
        <f t="shared" si="6"/>
        <v/>
      </c>
      <c r="AF26" s="241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31" t="s">
        <v>24</v>
      </c>
      <c r="B27" s="232"/>
      <c r="C27" s="232"/>
      <c r="D27" s="233"/>
      <c r="E27" s="257" t="s">
        <v>1</v>
      </c>
      <c r="F27" s="258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2"/>
      <c r="N27" s="203"/>
      <c r="O27" s="174"/>
      <c r="P27" s="175"/>
      <c r="Q27" s="178" t="str">
        <f t="shared" si="4"/>
        <v/>
      </c>
      <c r="R27" s="179"/>
      <c r="S27" s="247"/>
      <c r="T27" s="175"/>
      <c r="U27" s="209" t="str">
        <f t="shared" si="5"/>
        <v/>
      </c>
      <c r="V27" s="210"/>
      <c r="W27" s="242"/>
      <c r="X27" s="239"/>
      <c r="Y27" s="238"/>
      <c r="Z27" s="239"/>
      <c r="AA27" s="238"/>
      <c r="AB27" s="239"/>
      <c r="AC27" s="238"/>
      <c r="AD27" s="239"/>
      <c r="AE27" s="240" t="str">
        <f t="shared" si="6"/>
        <v/>
      </c>
      <c r="AF27" s="241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31" t="s">
        <v>25</v>
      </c>
      <c r="B28" s="232"/>
      <c r="C28" s="232"/>
      <c r="D28" s="233"/>
      <c r="E28" s="257" t="s">
        <v>1</v>
      </c>
      <c r="F28" s="258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2"/>
      <c r="N28" s="203"/>
      <c r="O28" s="174"/>
      <c r="P28" s="175"/>
      <c r="Q28" s="178" t="str">
        <f t="shared" si="4"/>
        <v/>
      </c>
      <c r="R28" s="179"/>
      <c r="S28" s="247"/>
      <c r="T28" s="175"/>
      <c r="U28" s="209" t="str">
        <f t="shared" si="5"/>
        <v/>
      </c>
      <c r="V28" s="210"/>
      <c r="W28" s="242"/>
      <c r="X28" s="239"/>
      <c r="Y28" s="238"/>
      <c r="Z28" s="239"/>
      <c r="AA28" s="238"/>
      <c r="AB28" s="239"/>
      <c r="AC28" s="238"/>
      <c r="AD28" s="239"/>
      <c r="AE28" s="240" t="str">
        <f t="shared" si="6"/>
        <v/>
      </c>
      <c r="AF28" s="241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31" t="s">
        <v>26</v>
      </c>
      <c r="B29" s="232"/>
      <c r="C29" s="232"/>
      <c r="D29" s="233"/>
      <c r="E29" s="257" t="s">
        <v>1</v>
      </c>
      <c r="F29" s="258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2"/>
      <c r="N29" s="203"/>
      <c r="O29" s="174"/>
      <c r="P29" s="175"/>
      <c r="Q29" s="178" t="str">
        <f t="shared" si="4"/>
        <v/>
      </c>
      <c r="R29" s="179"/>
      <c r="S29" s="247"/>
      <c r="T29" s="175"/>
      <c r="U29" s="209" t="str">
        <f t="shared" si="5"/>
        <v/>
      </c>
      <c r="V29" s="210"/>
      <c r="W29" s="242"/>
      <c r="X29" s="239"/>
      <c r="Y29" s="238"/>
      <c r="Z29" s="239"/>
      <c r="AA29" s="238"/>
      <c r="AB29" s="239"/>
      <c r="AC29" s="238"/>
      <c r="AD29" s="239"/>
      <c r="AE29" s="240" t="str">
        <f t="shared" si="6"/>
        <v/>
      </c>
      <c r="AF29" s="241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31" t="s">
        <v>27</v>
      </c>
      <c r="B30" s="232"/>
      <c r="C30" s="232"/>
      <c r="D30" s="233"/>
      <c r="E30" s="257" t="s">
        <v>1</v>
      </c>
      <c r="F30" s="258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2"/>
      <c r="N30" s="203"/>
      <c r="O30" s="174"/>
      <c r="P30" s="175"/>
      <c r="Q30" s="178" t="str">
        <f t="shared" si="4"/>
        <v/>
      </c>
      <c r="R30" s="179"/>
      <c r="S30" s="247"/>
      <c r="T30" s="175"/>
      <c r="U30" s="209" t="str">
        <f t="shared" si="5"/>
        <v/>
      </c>
      <c r="V30" s="210"/>
      <c r="W30" s="242"/>
      <c r="X30" s="239"/>
      <c r="Y30" s="238"/>
      <c r="Z30" s="239"/>
      <c r="AA30" s="238"/>
      <c r="AB30" s="239"/>
      <c r="AC30" s="238"/>
      <c r="AD30" s="239"/>
      <c r="AE30" s="240" t="str">
        <f t="shared" si="6"/>
        <v/>
      </c>
      <c r="AF30" s="241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34" t="s">
        <v>28</v>
      </c>
      <c r="B31" s="235"/>
      <c r="C31" s="235"/>
      <c r="D31" s="162"/>
      <c r="E31" s="272" t="s">
        <v>1</v>
      </c>
      <c r="F31" s="273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04"/>
      <c r="N31" s="205"/>
      <c r="O31" s="236"/>
      <c r="P31" s="177"/>
      <c r="Q31" s="339" t="str">
        <f t="shared" si="4"/>
        <v/>
      </c>
      <c r="R31" s="340"/>
      <c r="S31" s="176"/>
      <c r="T31" s="177"/>
      <c r="U31" s="207" t="str">
        <f t="shared" si="5"/>
        <v/>
      </c>
      <c r="V31" s="208"/>
      <c r="W31" s="243"/>
      <c r="X31" s="244"/>
      <c r="Y31" s="245"/>
      <c r="Z31" s="244"/>
      <c r="AA31" s="245"/>
      <c r="AB31" s="244"/>
      <c r="AC31" s="245"/>
      <c r="AD31" s="244"/>
      <c r="AE31" s="341" t="str">
        <f t="shared" si="6"/>
        <v/>
      </c>
      <c r="AF31" s="342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37" t="s">
        <v>123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59" t="s">
        <v>10</v>
      </c>
      <c r="B34" s="260"/>
      <c r="C34" s="260"/>
      <c r="D34" s="261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172"/>
      <c r="AO34" s="173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62"/>
      <c r="B35" s="263"/>
      <c r="C35" s="263"/>
      <c r="D35" s="264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62"/>
      <c r="B36" s="263"/>
      <c r="C36" s="263"/>
      <c r="D36" s="264"/>
      <c r="E36" s="21"/>
      <c r="F36" s="230"/>
      <c r="G36" s="230"/>
      <c r="H36" s="271" t="s">
        <v>38</v>
      </c>
      <c r="I36" s="271"/>
      <c r="J36" s="271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166"/>
      <c r="AO36" s="167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62"/>
      <c r="B37" s="263"/>
      <c r="C37" s="263"/>
      <c r="D37" s="264"/>
      <c r="E37" s="21"/>
      <c r="F37" s="230"/>
      <c r="G37" s="230"/>
      <c r="H37" s="271" t="s">
        <v>39</v>
      </c>
      <c r="I37" s="271"/>
      <c r="J37" s="271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62"/>
      <c r="B38" s="263"/>
      <c r="C38" s="263"/>
      <c r="D38" s="264"/>
      <c r="E38" s="21"/>
      <c r="F38" s="230"/>
      <c r="G38" s="230"/>
      <c r="H38" s="271" t="s">
        <v>40</v>
      </c>
      <c r="I38" s="271"/>
      <c r="J38" s="271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62"/>
      <c r="B39" s="263"/>
      <c r="C39" s="263"/>
      <c r="D39" s="264"/>
      <c r="E39" s="21"/>
      <c r="F39" s="230"/>
      <c r="G39" s="230"/>
      <c r="H39" s="271" t="s">
        <v>41</v>
      </c>
      <c r="I39" s="271"/>
      <c r="J39" s="271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62"/>
      <c r="B40" s="263"/>
      <c r="C40" s="263"/>
      <c r="D40" s="264"/>
      <c r="E40" s="21"/>
      <c r="F40" s="230"/>
      <c r="G40" s="230"/>
      <c r="H40" s="271" t="s">
        <v>42</v>
      </c>
      <c r="I40" s="271"/>
      <c r="J40" s="271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62"/>
      <c r="B41" s="263"/>
      <c r="C41" s="263"/>
      <c r="D41" s="264"/>
      <c r="E41" s="21"/>
      <c r="F41" s="230"/>
      <c r="G41" s="230"/>
      <c r="H41" s="271" t="s">
        <v>43</v>
      </c>
      <c r="I41" s="271"/>
      <c r="J41" s="271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62"/>
      <c r="B42" s="263"/>
      <c r="C42" s="263"/>
      <c r="D42" s="264"/>
      <c r="E42" s="21"/>
      <c r="F42" s="230"/>
      <c r="G42" s="230"/>
      <c r="H42" s="271" t="s">
        <v>44</v>
      </c>
      <c r="I42" s="271"/>
      <c r="J42" s="271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62"/>
      <c r="B43" s="263"/>
      <c r="C43" s="263"/>
      <c r="D43" s="264"/>
      <c r="E43" s="29"/>
      <c r="F43" s="230"/>
      <c r="G43" s="230"/>
      <c r="H43" s="271" t="s">
        <v>45</v>
      </c>
      <c r="I43" s="271"/>
      <c r="J43" s="271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62"/>
      <c r="B44" s="263"/>
      <c r="C44" s="263"/>
      <c r="D44" s="264"/>
      <c r="E44" s="29"/>
      <c r="F44" s="230"/>
      <c r="G44" s="230"/>
      <c r="H44" s="271" t="s">
        <v>46</v>
      </c>
      <c r="I44" s="271"/>
      <c r="J44" s="271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62"/>
      <c r="B45" s="263"/>
      <c r="C45" s="263"/>
      <c r="D45" s="264"/>
      <c r="E45" s="26"/>
      <c r="F45" s="230"/>
      <c r="G45" s="230"/>
      <c r="H45" s="271" t="s">
        <v>47</v>
      </c>
      <c r="I45" s="271"/>
      <c r="J45" s="271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65"/>
      <c r="B46" s="266"/>
      <c r="C46" s="266"/>
      <c r="D46" s="267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29" t="s">
        <v>98</v>
      </c>
      <c r="K50" s="229"/>
      <c r="L50" s="229"/>
      <c r="M50" s="229"/>
      <c r="N50" s="229"/>
      <c r="O50" s="229"/>
      <c r="P50" s="229"/>
      <c r="Q50" s="229"/>
      <c r="R50" s="229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199" t="s">
        <v>66</v>
      </c>
      <c r="U54" s="199"/>
      <c r="V54" s="199"/>
      <c r="W54" s="199"/>
      <c r="X54" s="199" t="s">
        <v>67</v>
      </c>
      <c r="Y54" s="199"/>
      <c r="Z54" s="199" t="s">
        <v>68</v>
      </c>
      <c r="AA54" s="199"/>
      <c r="AB54" s="199" t="s">
        <v>69</v>
      </c>
      <c r="AC54" s="199"/>
      <c r="AD54" s="343" t="s">
        <v>88</v>
      </c>
      <c r="AE54" s="343"/>
      <c r="AF54" s="343" t="s">
        <v>89</v>
      </c>
      <c r="AG54" s="343"/>
      <c r="AH54" s="343" t="s">
        <v>78</v>
      </c>
      <c r="AI54" s="343"/>
      <c r="AJ54" s="343"/>
      <c r="AK54" s="343"/>
      <c r="AL54" s="343" t="s">
        <v>79</v>
      </c>
      <c r="AM54" s="343"/>
      <c r="AN54" s="343"/>
      <c r="AO54" s="343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165" t="s">
        <v>58</v>
      </c>
      <c r="C55" s="165"/>
      <c r="D55" s="165"/>
      <c r="E55" s="165"/>
      <c r="F55" s="225" t="e">
        <f>AR6</f>
        <v>#VALUE!</v>
      </c>
      <c r="G55" s="225"/>
      <c r="H55" s="225"/>
      <c r="I55" s="225"/>
      <c r="J55" s="225"/>
      <c r="K55" s="225"/>
      <c r="L55" s="225"/>
      <c r="M55" s="225"/>
      <c r="N55" s="76"/>
      <c r="O55" s="201" t="s">
        <v>38</v>
      </c>
      <c r="P55" s="201"/>
      <c r="Q55" s="201"/>
      <c r="R55" s="97">
        <f>IF(G22="",0,1)</f>
        <v>0</v>
      </c>
      <c r="S55" s="97">
        <f>IF(F36="",0,1)</f>
        <v>0</v>
      </c>
      <c r="T55" s="200" t="str">
        <f t="shared" ref="T55:T64" si="28">AR22</f>
        <v/>
      </c>
      <c r="U55" s="201"/>
      <c r="V55" s="201"/>
      <c r="W55" s="201"/>
      <c r="X55" s="201" t="str">
        <f t="shared" ref="X55:X64" si="29">IF(T55="","",O22)</f>
        <v/>
      </c>
      <c r="Y55" s="201"/>
      <c r="Z55" s="201" t="str">
        <f t="shared" ref="Z55:Z64" si="30">IF(T55="","",S22)</f>
        <v/>
      </c>
      <c r="AA55" s="201"/>
      <c r="AB55" s="197" t="str">
        <f t="shared" ref="AB55:AB64" si="31">AE22</f>
        <v/>
      </c>
      <c r="AC55" s="198"/>
      <c r="AD55" s="170" t="str">
        <f t="shared" ref="AD55:AD64" si="32">AW22</f>
        <v/>
      </c>
      <c r="AE55" s="171"/>
      <c r="AF55" s="170" t="str">
        <f t="shared" ref="AF55:AF64" si="33">AX22</f>
        <v/>
      </c>
      <c r="AG55" s="171"/>
      <c r="AH55" s="170" t="str">
        <f t="shared" ref="AH55:AH64" si="34">IF(T55="","",IF(X55="有",IF(BF22="NG","不可",BA22),""))</f>
        <v/>
      </c>
      <c r="AI55" s="171"/>
      <c r="AJ55" s="170" t="str">
        <f t="shared" ref="AJ55:AJ64" si="35">IF(T55="","",IF(X55="有",IF(BF22="NG","不可",BF22),""))</f>
        <v/>
      </c>
      <c r="AK55" s="171"/>
      <c r="AL55" s="170" t="str">
        <f t="shared" ref="AL55:AL64" si="36">IF(T55="","",IF(Z55="有",IF(BH22="NG","不可",BG22),""))</f>
        <v/>
      </c>
      <c r="AM55" s="171"/>
      <c r="AN55" s="344" t="str">
        <f t="shared" ref="AN55:AN64" si="37">IF(T55="","",IF(Z55="有",IF(BH22="NG","不可",BH22),""))</f>
        <v/>
      </c>
      <c r="AO55" s="344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165" t="s">
        <v>62</v>
      </c>
      <c r="C56" s="165"/>
      <c r="D56" s="165"/>
      <c r="E56" s="165"/>
      <c r="F56" s="165" t="str">
        <f>ASC(E7)</f>
        <v/>
      </c>
      <c r="G56" s="165"/>
      <c r="H56" s="165"/>
      <c r="I56" s="165"/>
      <c r="J56" s="165"/>
      <c r="K56" s="165"/>
      <c r="L56" s="165"/>
      <c r="M56" s="165"/>
      <c r="N56" s="76"/>
      <c r="O56" s="201" t="s">
        <v>39</v>
      </c>
      <c r="P56" s="201"/>
      <c r="Q56" s="201"/>
      <c r="R56" s="97">
        <f>IF(G23="",0,2)</f>
        <v>0</v>
      </c>
      <c r="S56" s="97">
        <f>IF(F37="",0,MAX(S$55:S55)+1)</f>
        <v>0</v>
      </c>
      <c r="T56" s="200" t="str">
        <f t="shared" si="28"/>
        <v/>
      </c>
      <c r="U56" s="201"/>
      <c r="V56" s="201"/>
      <c r="W56" s="201"/>
      <c r="X56" s="201" t="str">
        <f t="shared" si="29"/>
        <v/>
      </c>
      <c r="Y56" s="201"/>
      <c r="Z56" s="201" t="str">
        <f t="shared" si="30"/>
        <v/>
      </c>
      <c r="AA56" s="201"/>
      <c r="AB56" s="197" t="str">
        <f t="shared" si="31"/>
        <v/>
      </c>
      <c r="AC56" s="198"/>
      <c r="AD56" s="170" t="str">
        <f t="shared" si="32"/>
        <v/>
      </c>
      <c r="AE56" s="171"/>
      <c r="AF56" s="170" t="str">
        <f t="shared" si="33"/>
        <v/>
      </c>
      <c r="AG56" s="171"/>
      <c r="AH56" s="170" t="str">
        <f t="shared" si="34"/>
        <v/>
      </c>
      <c r="AI56" s="171"/>
      <c r="AJ56" s="170" t="str">
        <f t="shared" si="35"/>
        <v/>
      </c>
      <c r="AK56" s="171"/>
      <c r="AL56" s="170" t="str">
        <f t="shared" si="36"/>
        <v/>
      </c>
      <c r="AM56" s="171"/>
      <c r="AN56" s="344" t="str">
        <f t="shared" si="37"/>
        <v/>
      </c>
      <c r="AO56" s="344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165" t="s">
        <v>59</v>
      </c>
      <c r="C57" s="165"/>
      <c r="D57" s="165"/>
      <c r="E57" s="165"/>
      <c r="F57" s="165" t="str">
        <f>E8&amp;Y7&amp;"〔"&amp;TEXT(AN36,"0000")&amp;"〕"</f>
        <v>〔0000〕</v>
      </c>
      <c r="G57" s="165"/>
      <c r="H57" s="165"/>
      <c r="I57" s="165"/>
      <c r="J57" s="165"/>
      <c r="K57" s="165"/>
      <c r="L57" s="165"/>
      <c r="M57" s="165"/>
      <c r="N57" s="76"/>
      <c r="O57" s="201" t="s">
        <v>40</v>
      </c>
      <c r="P57" s="201"/>
      <c r="Q57" s="201"/>
      <c r="R57" s="97">
        <f>IF(G24="",0,3)</f>
        <v>0</v>
      </c>
      <c r="S57" s="97">
        <f>IF(F38="",0,MAX(S$55:S56)+1)</f>
        <v>0</v>
      </c>
      <c r="T57" s="200" t="str">
        <f t="shared" si="28"/>
        <v/>
      </c>
      <c r="U57" s="201"/>
      <c r="V57" s="201"/>
      <c r="W57" s="201"/>
      <c r="X57" s="201" t="str">
        <f t="shared" si="29"/>
        <v/>
      </c>
      <c r="Y57" s="201"/>
      <c r="Z57" s="201" t="str">
        <f t="shared" si="30"/>
        <v/>
      </c>
      <c r="AA57" s="201"/>
      <c r="AB57" s="197" t="str">
        <f t="shared" si="31"/>
        <v/>
      </c>
      <c r="AC57" s="198"/>
      <c r="AD57" s="170" t="str">
        <f t="shared" si="32"/>
        <v/>
      </c>
      <c r="AE57" s="171"/>
      <c r="AF57" s="170" t="str">
        <f t="shared" si="33"/>
        <v/>
      </c>
      <c r="AG57" s="171"/>
      <c r="AH57" s="170" t="str">
        <f t="shared" si="34"/>
        <v/>
      </c>
      <c r="AI57" s="171"/>
      <c r="AJ57" s="170" t="str">
        <f t="shared" si="35"/>
        <v/>
      </c>
      <c r="AK57" s="171"/>
      <c r="AL57" s="170" t="str">
        <f t="shared" si="36"/>
        <v/>
      </c>
      <c r="AM57" s="171"/>
      <c r="AN57" s="344" t="str">
        <f t="shared" si="37"/>
        <v/>
      </c>
      <c r="AO57" s="344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165" t="s">
        <v>60</v>
      </c>
      <c r="C58" s="165"/>
      <c r="D58" s="165"/>
      <c r="E58" s="165"/>
      <c r="F58" s="165" t="str">
        <f>ASC(AR9)</f>
        <v>-</v>
      </c>
      <c r="G58" s="165"/>
      <c r="H58" s="165"/>
      <c r="I58" s="165"/>
      <c r="J58" s="165"/>
      <c r="K58" s="165"/>
      <c r="L58" s="165"/>
      <c r="M58" s="165"/>
      <c r="N58" s="76"/>
      <c r="O58" s="201" t="s">
        <v>41</v>
      </c>
      <c r="P58" s="201"/>
      <c r="Q58" s="201"/>
      <c r="R58" s="97">
        <f>IF(G25="",0,4)</f>
        <v>0</v>
      </c>
      <c r="S58" s="97">
        <f>IF(F39="",0,MAX(S$55:S57)+1)</f>
        <v>0</v>
      </c>
      <c r="T58" s="200" t="str">
        <f t="shared" si="28"/>
        <v/>
      </c>
      <c r="U58" s="201"/>
      <c r="V58" s="201"/>
      <c r="W58" s="201"/>
      <c r="X58" s="201" t="str">
        <f t="shared" si="29"/>
        <v/>
      </c>
      <c r="Y58" s="201"/>
      <c r="Z58" s="201" t="str">
        <f t="shared" si="30"/>
        <v/>
      </c>
      <c r="AA58" s="201"/>
      <c r="AB58" s="197" t="str">
        <f t="shared" si="31"/>
        <v/>
      </c>
      <c r="AC58" s="198"/>
      <c r="AD58" s="170" t="str">
        <f t="shared" si="32"/>
        <v/>
      </c>
      <c r="AE58" s="171"/>
      <c r="AF58" s="170" t="str">
        <f t="shared" si="33"/>
        <v/>
      </c>
      <c r="AG58" s="171"/>
      <c r="AH58" s="170" t="str">
        <f t="shared" si="34"/>
        <v/>
      </c>
      <c r="AI58" s="171"/>
      <c r="AJ58" s="170" t="str">
        <f t="shared" si="35"/>
        <v/>
      </c>
      <c r="AK58" s="171"/>
      <c r="AL58" s="170" t="str">
        <f t="shared" si="36"/>
        <v/>
      </c>
      <c r="AM58" s="171"/>
      <c r="AN58" s="344" t="str">
        <f t="shared" si="37"/>
        <v/>
      </c>
      <c r="AO58" s="344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165" t="s">
        <v>61</v>
      </c>
      <c r="C59" s="165"/>
      <c r="D59" s="165"/>
      <c r="E59" s="165"/>
      <c r="F59" s="165" t="str">
        <f>ASC(O9)</f>
        <v/>
      </c>
      <c r="G59" s="165"/>
      <c r="H59" s="165"/>
      <c r="I59" s="165"/>
      <c r="J59" s="165"/>
      <c r="K59" s="165"/>
      <c r="L59" s="165"/>
      <c r="M59" s="165"/>
      <c r="N59" s="76"/>
      <c r="O59" s="201" t="s">
        <v>42</v>
      </c>
      <c r="P59" s="201"/>
      <c r="Q59" s="201"/>
      <c r="R59" s="97">
        <f>IF(G26="",0,5)</f>
        <v>0</v>
      </c>
      <c r="S59" s="97">
        <f>IF(F40="",0,MAX(S$55:S58)+1)</f>
        <v>0</v>
      </c>
      <c r="T59" s="200" t="str">
        <f t="shared" si="28"/>
        <v/>
      </c>
      <c r="U59" s="201"/>
      <c r="V59" s="201"/>
      <c r="W59" s="201"/>
      <c r="X59" s="201" t="str">
        <f t="shared" si="29"/>
        <v/>
      </c>
      <c r="Y59" s="201"/>
      <c r="Z59" s="201" t="str">
        <f t="shared" si="30"/>
        <v/>
      </c>
      <c r="AA59" s="201"/>
      <c r="AB59" s="197" t="str">
        <f t="shared" si="31"/>
        <v/>
      </c>
      <c r="AC59" s="198"/>
      <c r="AD59" s="170" t="str">
        <f t="shared" si="32"/>
        <v/>
      </c>
      <c r="AE59" s="171"/>
      <c r="AF59" s="170" t="str">
        <f t="shared" si="33"/>
        <v/>
      </c>
      <c r="AG59" s="171"/>
      <c r="AH59" s="170" t="str">
        <f t="shared" si="34"/>
        <v/>
      </c>
      <c r="AI59" s="171"/>
      <c r="AJ59" s="170" t="str">
        <f t="shared" si="35"/>
        <v/>
      </c>
      <c r="AK59" s="171"/>
      <c r="AL59" s="170" t="str">
        <f t="shared" si="36"/>
        <v/>
      </c>
      <c r="AM59" s="171"/>
      <c r="AN59" s="344" t="str">
        <f t="shared" si="37"/>
        <v/>
      </c>
      <c r="AO59" s="344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165" t="s">
        <v>63</v>
      </c>
      <c r="C60" s="165"/>
      <c r="D60" s="165"/>
      <c r="E60" s="165"/>
      <c r="F60" s="165">
        <f>G10</f>
        <v>0</v>
      </c>
      <c r="G60" s="165"/>
      <c r="H60" s="165"/>
      <c r="I60" s="165"/>
      <c r="J60" s="165"/>
      <c r="K60" s="165"/>
      <c r="L60" s="165"/>
      <c r="M60" s="165"/>
      <c r="N60" s="76"/>
      <c r="O60" s="201" t="s">
        <v>43</v>
      </c>
      <c r="P60" s="201"/>
      <c r="Q60" s="201"/>
      <c r="R60" s="97">
        <f>IF(G27="",0,6)</f>
        <v>0</v>
      </c>
      <c r="S60" s="97">
        <f>IF(F41="",0,MAX(S$55:S59)+1)</f>
        <v>0</v>
      </c>
      <c r="T60" s="200" t="str">
        <f t="shared" si="28"/>
        <v/>
      </c>
      <c r="U60" s="201"/>
      <c r="V60" s="201"/>
      <c r="W60" s="201"/>
      <c r="X60" s="201" t="str">
        <f t="shared" si="29"/>
        <v/>
      </c>
      <c r="Y60" s="201"/>
      <c r="Z60" s="201" t="str">
        <f t="shared" si="30"/>
        <v/>
      </c>
      <c r="AA60" s="201"/>
      <c r="AB60" s="197" t="str">
        <f t="shared" si="31"/>
        <v/>
      </c>
      <c r="AC60" s="198"/>
      <c r="AD60" s="170" t="str">
        <f t="shared" si="32"/>
        <v/>
      </c>
      <c r="AE60" s="171"/>
      <c r="AF60" s="170" t="str">
        <f t="shared" si="33"/>
        <v/>
      </c>
      <c r="AG60" s="171"/>
      <c r="AH60" s="170" t="str">
        <f t="shared" si="34"/>
        <v/>
      </c>
      <c r="AI60" s="171"/>
      <c r="AJ60" s="170" t="str">
        <f t="shared" si="35"/>
        <v/>
      </c>
      <c r="AK60" s="171"/>
      <c r="AL60" s="170" t="str">
        <f t="shared" si="36"/>
        <v/>
      </c>
      <c r="AM60" s="171"/>
      <c r="AN60" s="344" t="str">
        <f t="shared" si="37"/>
        <v/>
      </c>
      <c r="AO60" s="344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26" t="s">
        <v>16</v>
      </c>
      <c r="C61" s="227"/>
      <c r="D61" s="227"/>
      <c r="E61" s="228"/>
      <c r="F61" s="165">
        <f>AB9</f>
        <v>0</v>
      </c>
      <c r="G61" s="165"/>
      <c r="H61" s="165"/>
      <c r="I61" s="165"/>
      <c r="J61" s="165"/>
      <c r="K61" s="165"/>
      <c r="L61" s="165"/>
      <c r="M61" s="165"/>
      <c r="N61" s="76"/>
      <c r="O61" s="201" t="s">
        <v>44</v>
      </c>
      <c r="P61" s="201"/>
      <c r="Q61" s="201"/>
      <c r="R61" s="97">
        <f>IF(G28="",0,7)</f>
        <v>0</v>
      </c>
      <c r="S61" s="97">
        <f>IF(F42="",0,MAX(S$55:S60)+1)</f>
        <v>0</v>
      </c>
      <c r="T61" s="200" t="str">
        <f t="shared" si="28"/>
        <v/>
      </c>
      <c r="U61" s="201"/>
      <c r="V61" s="201"/>
      <c r="W61" s="201"/>
      <c r="X61" s="201" t="str">
        <f t="shared" si="29"/>
        <v/>
      </c>
      <c r="Y61" s="201"/>
      <c r="Z61" s="201" t="str">
        <f t="shared" si="30"/>
        <v/>
      </c>
      <c r="AA61" s="201"/>
      <c r="AB61" s="197" t="str">
        <f t="shared" si="31"/>
        <v/>
      </c>
      <c r="AC61" s="198"/>
      <c r="AD61" s="170" t="str">
        <f t="shared" si="32"/>
        <v/>
      </c>
      <c r="AE61" s="171"/>
      <c r="AF61" s="170" t="str">
        <f t="shared" si="33"/>
        <v/>
      </c>
      <c r="AG61" s="171"/>
      <c r="AH61" s="170" t="str">
        <f t="shared" si="34"/>
        <v/>
      </c>
      <c r="AI61" s="171"/>
      <c r="AJ61" s="170" t="str">
        <f t="shared" si="35"/>
        <v/>
      </c>
      <c r="AK61" s="171"/>
      <c r="AL61" s="170" t="str">
        <f t="shared" si="36"/>
        <v/>
      </c>
      <c r="AM61" s="171"/>
      <c r="AN61" s="344" t="str">
        <f t="shared" si="37"/>
        <v/>
      </c>
      <c r="AO61" s="344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165" t="s">
        <v>64</v>
      </c>
      <c r="C62" s="165"/>
      <c r="D62" s="165"/>
      <c r="E62" s="165"/>
      <c r="F62" s="165" t="str">
        <f>ASC(AB10)</f>
        <v/>
      </c>
      <c r="G62" s="165"/>
      <c r="H62" s="165"/>
      <c r="I62" s="165"/>
      <c r="J62" s="165"/>
      <c r="K62" s="165"/>
      <c r="L62" s="165"/>
      <c r="M62" s="165"/>
      <c r="N62" s="76"/>
      <c r="O62" s="201" t="s">
        <v>45</v>
      </c>
      <c r="P62" s="201"/>
      <c r="Q62" s="201"/>
      <c r="R62" s="97">
        <f>IF(G29="",0,8)</f>
        <v>0</v>
      </c>
      <c r="S62" s="97">
        <f>IF(F43="",0,MAX(S$55:S61)+1)</f>
        <v>0</v>
      </c>
      <c r="T62" s="200" t="str">
        <f t="shared" si="28"/>
        <v/>
      </c>
      <c r="U62" s="201"/>
      <c r="V62" s="201"/>
      <c r="W62" s="201"/>
      <c r="X62" s="201" t="str">
        <f t="shared" si="29"/>
        <v/>
      </c>
      <c r="Y62" s="201"/>
      <c r="Z62" s="201" t="str">
        <f t="shared" si="30"/>
        <v/>
      </c>
      <c r="AA62" s="201"/>
      <c r="AB62" s="197" t="str">
        <f t="shared" si="31"/>
        <v/>
      </c>
      <c r="AC62" s="198"/>
      <c r="AD62" s="170" t="str">
        <f t="shared" si="32"/>
        <v/>
      </c>
      <c r="AE62" s="171"/>
      <c r="AF62" s="170" t="str">
        <f t="shared" si="33"/>
        <v/>
      </c>
      <c r="AG62" s="171"/>
      <c r="AH62" s="170" t="str">
        <f t="shared" si="34"/>
        <v/>
      </c>
      <c r="AI62" s="171"/>
      <c r="AJ62" s="170" t="str">
        <f t="shared" si="35"/>
        <v/>
      </c>
      <c r="AK62" s="171"/>
      <c r="AL62" s="170" t="str">
        <f t="shared" si="36"/>
        <v/>
      </c>
      <c r="AM62" s="171"/>
      <c r="AN62" s="344" t="str">
        <f t="shared" si="37"/>
        <v/>
      </c>
      <c r="AO62" s="344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165" t="s">
        <v>65</v>
      </c>
      <c r="C63" s="165"/>
      <c r="D63" s="165"/>
      <c r="E63" s="165"/>
      <c r="F63" s="184">
        <f>VALUE(E17)</f>
        <v>0</v>
      </c>
      <c r="G63" s="184"/>
      <c r="H63" s="184"/>
      <c r="I63" s="184"/>
      <c r="J63" s="184"/>
      <c r="K63" s="184"/>
      <c r="L63" s="184"/>
      <c r="M63" s="184"/>
      <c r="N63" s="76"/>
      <c r="O63" s="201" t="s">
        <v>46</v>
      </c>
      <c r="P63" s="201"/>
      <c r="Q63" s="201"/>
      <c r="R63" s="97">
        <f>IF(G30="",0,9)</f>
        <v>0</v>
      </c>
      <c r="S63" s="97">
        <f>IF(F44="",0,MAX(S$55:S62)+1)</f>
        <v>0</v>
      </c>
      <c r="T63" s="200" t="str">
        <f t="shared" si="28"/>
        <v/>
      </c>
      <c r="U63" s="201"/>
      <c r="V63" s="201"/>
      <c r="W63" s="201"/>
      <c r="X63" s="201" t="str">
        <f t="shared" si="29"/>
        <v/>
      </c>
      <c r="Y63" s="201"/>
      <c r="Z63" s="201" t="str">
        <f t="shared" si="30"/>
        <v/>
      </c>
      <c r="AA63" s="201"/>
      <c r="AB63" s="197" t="str">
        <f t="shared" si="31"/>
        <v/>
      </c>
      <c r="AC63" s="198"/>
      <c r="AD63" s="170" t="str">
        <f t="shared" si="32"/>
        <v/>
      </c>
      <c r="AE63" s="171"/>
      <c r="AF63" s="170" t="str">
        <f t="shared" si="33"/>
        <v/>
      </c>
      <c r="AG63" s="171"/>
      <c r="AH63" s="170" t="str">
        <f t="shared" si="34"/>
        <v/>
      </c>
      <c r="AI63" s="171"/>
      <c r="AJ63" s="170" t="str">
        <f t="shared" si="35"/>
        <v/>
      </c>
      <c r="AK63" s="171"/>
      <c r="AL63" s="170" t="str">
        <f t="shared" si="36"/>
        <v/>
      </c>
      <c r="AM63" s="171"/>
      <c r="AN63" s="344" t="str">
        <f t="shared" si="37"/>
        <v/>
      </c>
      <c r="AO63" s="344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165" t="s">
        <v>73</v>
      </c>
      <c r="C64" s="165"/>
      <c r="D64" s="165"/>
      <c r="E64" s="165"/>
      <c r="F64" s="226">
        <f>VALUE(AE13)</f>
        <v>0</v>
      </c>
      <c r="G64" s="227"/>
      <c r="H64" s="227"/>
      <c r="I64" s="227"/>
      <c r="J64" s="227"/>
      <c r="K64" s="227"/>
      <c r="L64" s="227"/>
      <c r="M64" s="228"/>
      <c r="N64" s="76"/>
      <c r="O64" s="201" t="s">
        <v>47</v>
      </c>
      <c r="P64" s="201"/>
      <c r="Q64" s="201"/>
      <c r="R64" s="97">
        <f>IF(G31="",0,10)</f>
        <v>0</v>
      </c>
      <c r="S64" s="97">
        <f>IF(F45="",0,MAX(S$55:S63)+1)</f>
        <v>0</v>
      </c>
      <c r="T64" s="200" t="str">
        <f t="shared" si="28"/>
        <v/>
      </c>
      <c r="U64" s="201"/>
      <c r="V64" s="201"/>
      <c r="W64" s="201"/>
      <c r="X64" s="201" t="str">
        <f t="shared" si="29"/>
        <v/>
      </c>
      <c r="Y64" s="201"/>
      <c r="Z64" s="201" t="str">
        <f t="shared" si="30"/>
        <v/>
      </c>
      <c r="AA64" s="201"/>
      <c r="AB64" s="197" t="str">
        <f t="shared" si="31"/>
        <v/>
      </c>
      <c r="AC64" s="198"/>
      <c r="AD64" s="170" t="str">
        <f t="shared" si="32"/>
        <v/>
      </c>
      <c r="AE64" s="171"/>
      <c r="AF64" s="170" t="str">
        <f t="shared" si="33"/>
        <v/>
      </c>
      <c r="AG64" s="171"/>
      <c r="AH64" s="170" t="str">
        <f t="shared" si="34"/>
        <v/>
      </c>
      <c r="AI64" s="171"/>
      <c r="AJ64" s="170" t="str">
        <f t="shared" si="35"/>
        <v/>
      </c>
      <c r="AK64" s="171"/>
      <c r="AL64" s="170" t="str">
        <f t="shared" si="36"/>
        <v/>
      </c>
      <c r="AM64" s="171"/>
      <c r="AN64" s="344" t="str">
        <f t="shared" si="37"/>
        <v/>
      </c>
      <c r="AO64" s="344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165" t="s">
        <v>74</v>
      </c>
      <c r="C65" s="165"/>
      <c r="D65" s="165"/>
      <c r="E65" s="165"/>
      <c r="F65" s="165">
        <f>AJ13</f>
        <v>0</v>
      </c>
      <c r="G65" s="165"/>
      <c r="H65" s="165"/>
      <c r="I65" s="165"/>
      <c r="J65" s="165"/>
      <c r="K65" s="165"/>
      <c r="L65" s="165"/>
      <c r="M65" s="165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165" t="s">
        <v>96</v>
      </c>
      <c r="C66" s="165"/>
      <c r="D66" s="165"/>
      <c r="E66" s="165"/>
      <c r="F66" s="165">
        <f>I13</f>
        <v>0</v>
      </c>
      <c r="G66" s="165"/>
      <c r="H66" s="165"/>
      <c r="I66" s="165"/>
      <c r="J66" s="165"/>
      <c r="K66" s="165"/>
      <c r="L66" s="165"/>
      <c r="M66" s="165"/>
    </row>
  </sheetData>
  <sheetProtection algorithmName="SHA-512" hashValue="F0FkMhhIX8taCPgn1XaTfYL4279HEYjklrbslwiOlgZFTYDZkWbGWV0Za43X5c73pGieNfZj6ALjXCX/cLMsOg==" saltValue="gEktlya6XlHtppajyWZn7Q==" spinCount="100000" sheet="1" objects="1" scenarios="1"/>
  <mergeCells count="347"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AL21:AL31 AG22:AG31</xm:sqref>
        </x14:dataValidation>
        <x14:dataValidation type="list" imeMode="halfAlpha" allowBlank="1" showInputMessage="1" showErrorMessage="1" error="この申込書は令和４年４月入場分です" xr:uid="{49A4300E-9117-4C15-B0DE-110CFF60520F}">
          <x14:formula1>
            <xm:f>プルダウン!$B$3:$B$4</xm:f>
          </x14:formula1>
          <xm:sqref>G22:G31</xm:sqref>
        </x14:dataValidation>
        <x14:dataValidation type="list" allowBlank="1" showInputMessage="1" showErrorMessage="1" error="この申込書は令和４年４月入場分です" xr:uid="{20D54FAD-6709-4E6C-A40C-DFE937E01F3A}">
          <x14:formula1>
            <xm:f>プルダウン!$C$7:$C$8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71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122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C14" s="72">
        <v>7</v>
      </c>
      <c r="D14" s="72">
        <v>13</v>
      </c>
    </row>
    <row r="15" spans="1:10">
      <c r="D15" s="72">
        <v>14</v>
      </c>
    </row>
    <row r="16" spans="1:10"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47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44652</v>
      </c>
      <c r="B2" s="112" t="s">
        <v>125</v>
      </c>
      <c r="C2" s="120" t="str">
        <f>IF(A2="","",YEAR(A2)&amp;TEXT(MONTH(A2),"00")&amp;TEXT(DAY(A2),"00")&amp;B2)</f>
        <v>20220401午後</v>
      </c>
    </row>
    <row r="3" spans="1:3">
      <c r="A3" s="113">
        <v>44653</v>
      </c>
      <c r="B3" s="112" t="s">
        <v>126</v>
      </c>
      <c r="C3" s="120" t="str">
        <f t="shared" ref="C3:C66" si="0">IF(A3="","",YEAR(A3)&amp;TEXT(MONTH(A3),"00")&amp;TEXT(DAY(A3),"00")&amp;B3)</f>
        <v>20220402午前</v>
      </c>
    </row>
    <row r="4" spans="1:3">
      <c r="A4" s="113">
        <v>44653</v>
      </c>
      <c r="B4" s="112" t="s">
        <v>125</v>
      </c>
      <c r="C4" s="120" t="str">
        <f t="shared" si="0"/>
        <v>20220402午後</v>
      </c>
    </row>
    <row r="5" spans="1:3">
      <c r="A5" s="113">
        <v>44653</v>
      </c>
      <c r="B5" s="112" t="s">
        <v>127</v>
      </c>
      <c r="C5" s="120" t="str">
        <f t="shared" si="0"/>
        <v>20220402夕方</v>
      </c>
    </row>
    <row r="6" spans="1:3">
      <c r="A6" s="113">
        <v>44654</v>
      </c>
      <c r="B6" s="112" t="s">
        <v>126</v>
      </c>
      <c r="C6" s="120" t="str">
        <f t="shared" si="0"/>
        <v>20220403午前</v>
      </c>
    </row>
    <row r="7" spans="1:3">
      <c r="A7" s="113">
        <v>44654</v>
      </c>
      <c r="B7" s="112" t="s">
        <v>125</v>
      </c>
      <c r="C7" s="120" t="str">
        <f t="shared" si="0"/>
        <v>20220403午後</v>
      </c>
    </row>
    <row r="8" spans="1:3">
      <c r="A8" s="113">
        <v>44654</v>
      </c>
      <c r="B8" s="112" t="s">
        <v>127</v>
      </c>
      <c r="C8" s="120" t="str">
        <f t="shared" si="0"/>
        <v>20220403夕方</v>
      </c>
    </row>
    <row r="9" spans="1:3">
      <c r="A9" s="113">
        <v>44656</v>
      </c>
      <c r="B9" s="112" t="s">
        <v>125</v>
      </c>
      <c r="C9" s="120" t="str">
        <f t="shared" si="0"/>
        <v>20220405午後</v>
      </c>
    </row>
    <row r="10" spans="1:3">
      <c r="A10" s="113">
        <v>44657</v>
      </c>
      <c r="B10" s="112" t="s">
        <v>125</v>
      </c>
      <c r="C10" s="120" t="str">
        <f t="shared" si="0"/>
        <v>20220406午後</v>
      </c>
    </row>
    <row r="11" spans="1:3">
      <c r="A11" s="113">
        <v>44658</v>
      </c>
      <c r="B11" s="112" t="s">
        <v>125</v>
      </c>
      <c r="C11" s="120" t="str">
        <f t="shared" si="0"/>
        <v>20220407午後</v>
      </c>
    </row>
    <row r="12" spans="1:3">
      <c r="A12" s="113">
        <v>44659</v>
      </c>
      <c r="B12" s="112" t="s">
        <v>125</v>
      </c>
      <c r="C12" s="120" t="str">
        <f t="shared" si="0"/>
        <v>20220408午後</v>
      </c>
    </row>
    <row r="13" spans="1:3">
      <c r="A13" s="113">
        <v>44660</v>
      </c>
      <c r="B13" s="112" t="s">
        <v>126</v>
      </c>
      <c r="C13" s="120" t="str">
        <f t="shared" si="0"/>
        <v>20220409午前</v>
      </c>
    </row>
    <row r="14" spans="1:3">
      <c r="A14" s="113">
        <v>44660</v>
      </c>
      <c r="B14" s="112" t="s">
        <v>125</v>
      </c>
      <c r="C14" s="120" t="str">
        <f t="shared" si="0"/>
        <v>20220409午後</v>
      </c>
    </row>
    <row r="15" spans="1:3">
      <c r="A15" s="113">
        <v>44660</v>
      </c>
      <c r="B15" s="112" t="s">
        <v>127</v>
      </c>
      <c r="C15" s="120" t="str">
        <f t="shared" si="0"/>
        <v>20220409夕方</v>
      </c>
    </row>
    <row r="16" spans="1:3">
      <c r="A16" s="113">
        <v>44661</v>
      </c>
      <c r="B16" s="112" t="s">
        <v>126</v>
      </c>
      <c r="C16" s="120" t="str">
        <f t="shared" si="0"/>
        <v>20220410午前</v>
      </c>
    </row>
    <row r="17" spans="1:3">
      <c r="A17" s="113">
        <v>44661</v>
      </c>
      <c r="B17" s="112" t="s">
        <v>125</v>
      </c>
      <c r="C17" s="120" t="str">
        <f t="shared" si="0"/>
        <v>20220410午後</v>
      </c>
    </row>
    <row r="18" spans="1:3">
      <c r="A18" s="113">
        <v>44661</v>
      </c>
      <c r="B18" s="112" t="s">
        <v>127</v>
      </c>
      <c r="C18" s="120" t="str">
        <f t="shared" si="0"/>
        <v>20220410夕方</v>
      </c>
    </row>
    <row r="19" spans="1:3">
      <c r="A19" s="113">
        <v>44663</v>
      </c>
      <c r="B19" s="112" t="s">
        <v>125</v>
      </c>
      <c r="C19" s="120" t="str">
        <f t="shared" si="0"/>
        <v>20220412午後</v>
      </c>
    </row>
    <row r="20" spans="1:3">
      <c r="A20" s="113">
        <v>44664</v>
      </c>
      <c r="B20" s="112" t="s">
        <v>125</v>
      </c>
      <c r="C20" s="120" t="str">
        <f t="shared" si="0"/>
        <v>20220413午後</v>
      </c>
    </row>
    <row r="21" spans="1:3">
      <c r="A21" s="113">
        <v>44665</v>
      </c>
      <c r="B21" s="112" t="s">
        <v>125</v>
      </c>
      <c r="C21" s="120" t="str">
        <f t="shared" si="0"/>
        <v>20220414午後</v>
      </c>
    </row>
    <row r="22" spans="1:3">
      <c r="A22" s="113">
        <v>44666</v>
      </c>
      <c r="B22" s="112" t="s">
        <v>125</v>
      </c>
      <c r="C22" s="120" t="str">
        <f t="shared" si="0"/>
        <v>20220415午後</v>
      </c>
    </row>
    <row r="23" spans="1:3">
      <c r="A23" s="113">
        <v>44667</v>
      </c>
      <c r="B23" s="112" t="s">
        <v>126</v>
      </c>
      <c r="C23" s="120" t="str">
        <f t="shared" si="0"/>
        <v>20220416午前</v>
      </c>
    </row>
    <row r="24" spans="1:3">
      <c r="A24" s="113">
        <v>44667</v>
      </c>
      <c r="B24" s="112" t="s">
        <v>125</v>
      </c>
      <c r="C24" s="120" t="str">
        <f t="shared" si="0"/>
        <v>20220416午後</v>
      </c>
    </row>
    <row r="25" spans="1:3">
      <c r="A25" s="113">
        <v>44667</v>
      </c>
      <c r="B25" s="112" t="s">
        <v>127</v>
      </c>
      <c r="C25" s="120" t="str">
        <f t="shared" si="0"/>
        <v>20220416夕方</v>
      </c>
    </row>
    <row r="26" spans="1:3">
      <c r="A26" s="113">
        <v>44668</v>
      </c>
      <c r="B26" s="112" t="s">
        <v>126</v>
      </c>
      <c r="C26" s="120" t="str">
        <f t="shared" si="0"/>
        <v>20220417午前</v>
      </c>
    </row>
    <row r="27" spans="1:3">
      <c r="A27" s="113">
        <v>44668</v>
      </c>
      <c r="B27" s="112" t="s">
        <v>125</v>
      </c>
      <c r="C27" s="120" t="str">
        <f t="shared" si="0"/>
        <v>20220417午後</v>
      </c>
    </row>
    <row r="28" spans="1:3">
      <c r="A28" s="113">
        <v>44668</v>
      </c>
      <c r="B28" s="112" t="s">
        <v>127</v>
      </c>
      <c r="C28" s="120" t="str">
        <f t="shared" si="0"/>
        <v>20220417夕方</v>
      </c>
    </row>
    <row r="29" spans="1:3">
      <c r="A29" s="113">
        <v>44670</v>
      </c>
      <c r="B29" s="112" t="s">
        <v>125</v>
      </c>
      <c r="C29" s="120" t="str">
        <f t="shared" si="0"/>
        <v>20220419午後</v>
      </c>
    </row>
    <row r="30" spans="1:3">
      <c r="A30" s="113">
        <v>44671</v>
      </c>
      <c r="B30" s="112" t="s">
        <v>125</v>
      </c>
      <c r="C30" s="120" t="str">
        <f t="shared" si="0"/>
        <v>20220420午後</v>
      </c>
    </row>
    <row r="31" spans="1:3">
      <c r="A31" s="113">
        <v>44672</v>
      </c>
      <c r="B31" s="112" t="s">
        <v>125</v>
      </c>
      <c r="C31" s="120" t="str">
        <f t="shared" si="0"/>
        <v>20220421午後</v>
      </c>
    </row>
    <row r="32" spans="1:3">
      <c r="A32" s="113">
        <v>44673</v>
      </c>
      <c r="B32" s="112" t="s">
        <v>125</v>
      </c>
      <c r="C32" s="120" t="str">
        <f t="shared" si="0"/>
        <v>20220422午後</v>
      </c>
    </row>
    <row r="33" spans="1:3">
      <c r="A33" s="113">
        <v>44674</v>
      </c>
      <c r="B33" s="112" t="s">
        <v>126</v>
      </c>
      <c r="C33" s="120" t="str">
        <f t="shared" si="0"/>
        <v>20220423午前</v>
      </c>
    </row>
    <row r="34" spans="1:3">
      <c r="A34" s="113">
        <v>44674</v>
      </c>
      <c r="B34" s="112" t="s">
        <v>125</v>
      </c>
      <c r="C34" s="120" t="str">
        <f t="shared" si="0"/>
        <v>20220423午後</v>
      </c>
    </row>
    <row r="35" spans="1:3">
      <c r="A35" s="113">
        <v>44674</v>
      </c>
      <c r="B35" s="112" t="s">
        <v>127</v>
      </c>
      <c r="C35" s="120" t="str">
        <f t="shared" si="0"/>
        <v>20220423夕方</v>
      </c>
    </row>
    <row r="36" spans="1:3">
      <c r="A36" s="113">
        <v>44675</v>
      </c>
      <c r="B36" s="112" t="s">
        <v>126</v>
      </c>
      <c r="C36" s="120" t="str">
        <f t="shared" si="0"/>
        <v>20220424午前</v>
      </c>
    </row>
    <row r="37" spans="1:3">
      <c r="A37" s="113">
        <v>44675</v>
      </c>
      <c r="B37" s="112" t="s">
        <v>125</v>
      </c>
      <c r="C37" s="120" t="str">
        <f t="shared" si="0"/>
        <v>20220424午後</v>
      </c>
    </row>
    <row r="38" spans="1:3">
      <c r="A38" s="113">
        <v>44675</v>
      </c>
      <c r="B38" s="112" t="s">
        <v>127</v>
      </c>
      <c r="C38" s="120" t="str">
        <f t="shared" si="0"/>
        <v>20220424夕方</v>
      </c>
    </row>
    <row r="39" spans="1:3">
      <c r="A39" s="113">
        <v>44677</v>
      </c>
      <c r="B39" s="112" t="s">
        <v>125</v>
      </c>
      <c r="C39" s="120" t="str">
        <f t="shared" si="0"/>
        <v>20220426午後</v>
      </c>
    </row>
    <row r="40" spans="1:3">
      <c r="A40" s="113">
        <v>44678</v>
      </c>
      <c r="B40" s="112" t="s">
        <v>125</v>
      </c>
      <c r="C40" s="120" t="str">
        <f t="shared" si="0"/>
        <v>20220427午後</v>
      </c>
    </row>
    <row r="41" spans="1:3">
      <c r="A41" s="113">
        <v>44679</v>
      </c>
      <c r="B41" s="112" t="s">
        <v>125</v>
      </c>
      <c r="C41" s="120" t="str">
        <f t="shared" si="0"/>
        <v>20220428午後</v>
      </c>
    </row>
    <row r="42" spans="1:3">
      <c r="A42" s="113">
        <v>44680</v>
      </c>
      <c r="B42" s="112" t="s">
        <v>126</v>
      </c>
      <c r="C42" s="120" t="str">
        <f t="shared" si="0"/>
        <v>20220429午前</v>
      </c>
    </row>
    <row r="43" spans="1:3">
      <c r="A43" s="113">
        <v>44680</v>
      </c>
      <c r="B43" s="112" t="s">
        <v>125</v>
      </c>
      <c r="C43" s="120" t="str">
        <f t="shared" si="0"/>
        <v>20220429午後</v>
      </c>
    </row>
    <row r="44" spans="1:3">
      <c r="A44" s="113">
        <v>44680</v>
      </c>
      <c r="B44" s="112" t="s">
        <v>127</v>
      </c>
      <c r="C44" s="120" t="str">
        <f t="shared" si="0"/>
        <v>20220429夕方</v>
      </c>
    </row>
    <row r="45" spans="1:3">
      <c r="A45" s="113">
        <v>44681</v>
      </c>
      <c r="B45" s="112" t="s">
        <v>126</v>
      </c>
      <c r="C45" s="120" t="str">
        <f t="shared" si="0"/>
        <v>20220430午前</v>
      </c>
    </row>
    <row r="46" spans="1:3">
      <c r="A46" s="113">
        <v>44681</v>
      </c>
      <c r="B46" s="112" t="s">
        <v>125</v>
      </c>
      <c r="C46" s="120" t="str">
        <f t="shared" si="0"/>
        <v>20220430午後</v>
      </c>
    </row>
    <row r="47" spans="1:3">
      <c r="A47" s="113">
        <v>44681</v>
      </c>
      <c r="B47" s="112" t="s">
        <v>127</v>
      </c>
      <c r="C47" s="120" t="str">
        <f t="shared" si="0"/>
        <v>20220430夕方</v>
      </c>
    </row>
    <row r="48" spans="1:3">
      <c r="A48" s="113"/>
      <c r="B48" s="112"/>
      <c r="C48" s="120" t="str">
        <f t="shared" si="0"/>
        <v/>
      </c>
    </row>
    <row r="49" spans="1:3">
      <c r="A49" s="113"/>
      <c r="B49" s="112"/>
      <c r="C49" s="120" t="str">
        <f t="shared" si="0"/>
        <v/>
      </c>
    </row>
    <row r="50" spans="1:3">
      <c r="A50" s="113"/>
      <c r="B50" s="112"/>
      <c r="C50" s="120" t="str">
        <f t="shared" si="0"/>
        <v/>
      </c>
    </row>
    <row r="51" spans="1:3">
      <c r="A51" s="113"/>
      <c r="B51" s="112"/>
      <c r="C51" s="120" t="str">
        <f t="shared" si="0"/>
        <v/>
      </c>
    </row>
    <row r="52" spans="1:3">
      <c r="A52" s="113"/>
      <c r="B52" s="112"/>
      <c r="C52" s="120" t="str">
        <f t="shared" si="0"/>
        <v/>
      </c>
    </row>
    <row r="53" spans="1:3">
      <c r="A53" s="113"/>
      <c r="B53" s="112"/>
      <c r="C53" s="120" t="str">
        <f t="shared" si="0"/>
        <v/>
      </c>
    </row>
    <row r="54" spans="1:3">
      <c r="A54" s="113"/>
      <c r="B54" s="112"/>
      <c r="C54" s="120" t="str">
        <f t="shared" si="0"/>
        <v/>
      </c>
    </row>
    <row r="55" spans="1:3">
      <c r="A55" s="113"/>
      <c r="B55" s="112"/>
      <c r="C55" s="120" t="str">
        <f t="shared" si="0"/>
        <v/>
      </c>
    </row>
    <row r="56" spans="1:3">
      <c r="A56" s="113"/>
      <c r="B56" s="112"/>
      <c r="C56" s="120" t="str">
        <f t="shared" si="0"/>
        <v/>
      </c>
    </row>
    <row r="57" spans="1:3">
      <c r="A57" s="113"/>
      <c r="B57" s="112"/>
      <c r="C57" s="120" t="str">
        <f t="shared" si="0"/>
        <v/>
      </c>
    </row>
    <row r="58" spans="1:3">
      <c r="A58" s="113"/>
      <c r="B58" s="112"/>
      <c r="C58" s="120" t="str">
        <f t="shared" si="0"/>
        <v/>
      </c>
    </row>
    <row r="59" spans="1:3">
      <c r="A59" s="113"/>
      <c r="B59" s="112"/>
      <c r="C59" s="120" t="str">
        <f t="shared" si="0"/>
        <v/>
      </c>
    </row>
    <row r="60" spans="1:3">
      <c r="A60" s="113"/>
      <c r="B60" s="112"/>
      <c r="C60" s="120" t="str">
        <f t="shared" si="0"/>
        <v/>
      </c>
    </row>
    <row r="61" spans="1:3">
      <c r="A61" s="113"/>
      <c r="B61" s="112"/>
      <c r="C61" s="120" t="str">
        <f t="shared" si="0"/>
        <v/>
      </c>
    </row>
    <row r="62" spans="1:3">
      <c r="A62" s="113"/>
      <c r="B62" s="112"/>
      <c r="C62" s="120" t="str">
        <f t="shared" si="0"/>
        <v/>
      </c>
    </row>
    <row r="63" spans="1:3">
      <c r="A63" s="113"/>
      <c r="B63" s="112"/>
      <c r="C63" s="120" t="str">
        <f t="shared" si="0"/>
        <v/>
      </c>
    </row>
    <row r="64" spans="1:3">
      <c r="A64" s="113"/>
      <c r="B64" s="112"/>
      <c r="C64" s="120" t="str">
        <f t="shared" si="0"/>
        <v/>
      </c>
    </row>
    <row r="65" spans="1:3">
      <c r="A65" s="113"/>
      <c r="B65" s="112"/>
      <c r="C65" s="120" t="str">
        <f t="shared" si="0"/>
        <v/>
      </c>
    </row>
    <row r="66" spans="1:3">
      <c r="A66" s="113"/>
      <c r="B66" s="112"/>
      <c r="C66" s="120" t="str">
        <f t="shared" si="0"/>
        <v/>
      </c>
    </row>
    <row r="67" spans="1:3">
      <c r="A67" s="113"/>
      <c r="B67" s="112"/>
      <c r="C67" s="120" t="str">
        <f t="shared" ref="C67:C100" si="1">IF(A67="","",YEAR(A67)&amp;TEXT(MONTH(A67),"00")&amp;TEXT(DAY(A67),"00")&amp;B67)</f>
        <v/>
      </c>
    </row>
    <row r="68" spans="1:3">
      <c r="A68" s="113"/>
      <c r="B68" s="112"/>
      <c r="C68" s="120" t="str">
        <f t="shared" si="1"/>
        <v/>
      </c>
    </row>
    <row r="69" spans="1:3">
      <c r="A69" s="113"/>
      <c r="B69" s="112"/>
      <c r="C69" s="120" t="str">
        <f t="shared" si="1"/>
        <v/>
      </c>
    </row>
    <row r="70" spans="1:3">
      <c r="A70" s="113"/>
      <c r="B70" s="112"/>
      <c r="C70" s="120" t="str">
        <f t="shared" si="1"/>
        <v/>
      </c>
    </row>
    <row r="71" spans="1:3">
      <c r="A71" s="113"/>
      <c r="B71" s="112"/>
      <c r="C71" s="120" t="str">
        <f t="shared" si="1"/>
        <v/>
      </c>
    </row>
    <row r="72" spans="1:3">
      <c r="A72" s="113"/>
      <c r="B72" s="112"/>
      <c r="C72" s="120" t="str">
        <f t="shared" si="1"/>
        <v/>
      </c>
    </row>
    <row r="73" spans="1:3">
      <c r="A73" s="113"/>
      <c r="B73" s="112"/>
      <c r="C73" s="120" t="str">
        <f t="shared" si="1"/>
        <v/>
      </c>
    </row>
    <row r="74" spans="1:3">
      <c r="A74" s="113"/>
      <c r="B74" s="112"/>
      <c r="C74" s="120" t="str">
        <f t="shared" si="1"/>
        <v/>
      </c>
    </row>
    <row r="75" spans="1:3">
      <c r="A75" s="113"/>
      <c r="B75" s="112"/>
      <c r="C75" s="120" t="str">
        <f t="shared" si="1"/>
        <v/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４月入場分</vt:lpstr>
      <vt:lpstr>プルダウン</vt:lpstr>
      <vt:lpstr>募集日時</vt:lpstr>
      <vt:lpstr>'４月入場分'!Print_Area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2021-11-10T08:08:29Z</dcterms:modified>
</cp:coreProperties>
</file>